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Кирова д. 30 а" sheetId="1" r:id="rId1"/>
  </sheets>
  <externalReferences>
    <externalReference r:id="rId2"/>
  </externalReferences>
  <definedNames>
    <definedName name="АДРЕС" localSheetId="0">'ул Кирова д. 30 а'!$B$3</definedName>
    <definedName name="АДРЕС2">#REF!</definedName>
    <definedName name="ВХДОЛГ" localSheetId="0">'ул Кирова д. 30 а'!$G$9</definedName>
    <definedName name="ВХСАЛЬДО" localSheetId="0">'ул Кирова д. 30 а'!$D$9</definedName>
    <definedName name="ВХСАЛЬДО3МЕС">#REF!</definedName>
    <definedName name="ДОГОВОР" localSheetId="0">'ул Кирова д. 30 а'!$B$4</definedName>
    <definedName name="ДОЛГ" localSheetId="0">'ул Кирова д. 30 а'!$A$9</definedName>
    <definedName name="ЗАТРАЧЕНОК" localSheetId="0">'ул Кирова д. 30 а'!$D$41</definedName>
    <definedName name="ЗАТРАЧЕНОК">[1]SHL!$D$41</definedName>
    <definedName name="ЗАТРАЧЕНОТ" localSheetId="0">'ул Кирова д. 30 а'!$D$40</definedName>
    <definedName name="ЗАТРАЧЕНОТ">[1]SHL!$D$40</definedName>
    <definedName name="ЗАТРЕМ" localSheetId="0">'ул Кирова д. 30 а'!$D$56</definedName>
    <definedName name="ИСХДОЛГ" localSheetId="0">'ул Кирова д. 30 а'!$G$46</definedName>
    <definedName name="ИСХСАЛЬДО" localSheetId="0">'ул Кирова д. 30 а'!$D$46</definedName>
    <definedName name="ИСХСАЛЬДО3МЕС">#REF!</definedName>
    <definedName name="КАП" localSheetId="0">'ул Кирова д. 30 а'!$C$41</definedName>
    <definedName name="КАПРЕМ">#REF!</definedName>
    <definedName name="КПЕРЕЧИСК" localSheetId="0">'ул Кирова д. 30 а'!$G$41</definedName>
    <definedName name="КПЕРЕЧИСК">[1]SHL!$G$41</definedName>
    <definedName name="КПЕРЕЧИСТ" localSheetId="0">'ул Кирова д. 30 а'!$G$40</definedName>
    <definedName name="КПЕРЕЧИСТ">[1]SHL!$G$40</definedName>
    <definedName name="НАЧЗАГОД">#REF!</definedName>
    <definedName name="НАЧЗАГОДНЕЖ">#REF!</definedName>
    <definedName name="НАЧРЕМ" localSheetId="0">'ул Кирова д. 30 а'!$D$54</definedName>
    <definedName name="НЕЖНАЧРЕМ" localSheetId="0">'ул Кирова д. 30 а'!$D$55</definedName>
    <definedName name="ОПАЛЧЕНОТ" localSheetId="0">'ул Кирова д. 30 а'!$E$40</definedName>
    <definedName name="ОПАЛЧЕНОТ">[1]SHL!$E$40</definedName>
    <definedName name="ОПЛАЧЕНОК" localSheetId="0">'ул Кирова д. 30 а'!$E$41</definedName>
    <definedName name="ОПЛАЧЕНОК">[1]SHL!$E$41</definedName>
    <definedName name="ОСВОЕНО">#REF!</definedName>
    <definedName name="ОСТ" localSheetId="0">'ул Кирова д. 30 а'!$A$46</definedName>
    <definedName name="ПЛОЩАДЬ" localSheetId="0">'ул Кирова д. 30 а'!$B$5</definedName>
    <definedName name="ПЛОЩАДЬДОМА">#REF!</definedName>
    <definedName name="РАЗМЕРПЛАТЫ" localSheetId="0">'ул Кирова д. 30 а'!$C$11</definedName>
    <definedName name="СНРЕМ" localSheetId="0">'ул Кирова д. 30 а'!#REF!</definedName>
    <definedName name="ТАРОТОП" localSheetId="0">'ул Кирова д. 30 а'!$C$16</definedName>
    <definedName name="ТАРХВС" localSheetId="0">'ул Кирова д. 30 а'!$C$17</definedName>
    <definedName name="ТБО" localSheetId="0">'ул Кирова д. 30 а'!$C$13</definedName>
    <definedName name="ТБОНАЧ" localSheetId="0">'ул Кирова д. 30 а'!$D$13</definedName>
    <definedName name="ТБОНАЧ">[1]SHL!$D$13</definedName>
    <definedName name="ТБОНЕД" localSheetId="0">'ул Кирова д. 30 а'!$F$13</definedName>
    <definedName name="ТБООПЛ" localSheetId="0">'ул Кирова д. 30 а'!$E$13</definedName>
    <definedName name="ТБООПЛ">[1]SHL!$E$13</definedName>
    <definedName name="ТБОПОСТ" localSheetId="0">'ул Кирова д. 30 а'!$G$13</definedName>
    <definedName name="ТБОПОСТ">[1]SHL!$G$13</definedName>
    <definedName name="ТЕК" localSheetId="0">'ул Кирова д. 30 а'!$C$40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G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<sst xmlns="http://schemas.openxmlformats.org/spreadsheetml/2006/main" count="65" uniqueCount="62">
  <si>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</si>
  <si>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</si>
  <si>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Кирова д. 30 а</t>
  </si>
  <si>
    <t>Договор управления №:</t>
  </si>
  <si>
    <t xml:space="preserve">№ 53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</si>
  <si>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</si>
  <si>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</si>
  <si>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</si>
  <si>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</si>
  <si>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</si>
  <si>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</si>
  <si>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</si>
  <si>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</si>
  <si>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</si>
  <si>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</si>
  <si>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</si>
  <si>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</si>
  <si>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</si>
  <si>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</si>
  <si>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</si>
  <si>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</si>
  <si>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</si>
  <si>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</si>
  <si>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</si>
  <si>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</si>
  <si>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</si>
  <si>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</si>
  <si>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</si>
  <si>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</si>
  <si>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</si>
  <si>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</si>
  <si>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</si>
  <si>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</si>
  <si>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</si>
  <si>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</si>
  <si>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</si>
  <si>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</si>
  <si>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Опиловка и вывоз дерева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</si>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</sst>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%20(&#1087;&#1086;&#1089;&#1083;&#1077;&#1076;&#1085;&#1080;&#108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L"/>
      <sheetName val="ул Тульская д. 6"/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9 а"/>
      <sheetName val="ул Воскресенская д. 9 б"/>
      <sheetName val="ул Воскресенская д. 12"/>
      <sheetName val="ул Суворова д. 118"/>
      <sheetName val="ул Кирова д. 30 а"/>
      <sheetName val="ул Суворова д. 160 ."/>
      <sheetName val="ул Суворова д. 160"/>
      <sheetName val="ул Суворова д. 174"/>
      <sheetName val="пл Победы д. 3"/>
      <sheetName val="пер Тульский д. 8"/>
      <sheetName val="ул Кирова д. 68"/>
      <sheetName val="пл Победы д. 1"/>
      <sheetName val="пл Победы д. 4"/>
      <sheetName val="пл Победы д. 7"/>
      <sheetName val="ул Фридриха Энгельса д. 20"/>
      <sheetName val="ул Луначарского д. 13"/>
      <sheetName val="Shablon"/>
    </sheetNames>
    <sheetDataSet>
      <sheetData sheetId="0">
        <row r="13">
          <cell r="G13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/>
  <dimension ref="A1:CS712"/>
  <sheetViews>
    <sheetView tabSelected="1" topLeftCell="A73" workbookViewId="0">
      <selection activeCell="A88" sqref="A88:G9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946.7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165747.51999999993</v>
      </c>
      <c r="E9" s="10" t="s">
        <v>8</v>
      </c>
      <c r="F9" s="11"/>
      <c r="G9" s="9">
        <v>67596.73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36.89</v>
      </c>
      <c r="D13" s="24">
        <v>37508.29</v>
      </c>
      <c r="E13" s="24">
        <v>43391.729999999981</v>
      </c>
      <c r="F13" s="25">
        <f>ТБОНАЧ-ТБООПЛ</f>
        <v>-5883.4399999999805</v>
      </c>
      <c r="G13" s="26">
        <f>ТБООПЛ</f>
        <v>43391.729999999981</v>
      </c>
    </row>
    <row r="14" spans="1:7" ht="13.5" thickBot="1" x14ac:dyDescent="0.25">
      <c r="A14" s="27"/>
      <c r="B14" s="28" t="s">
        <v>17</v>
      </c>
      <c r="C14" s="29"/>
      <c r="D14" s="30">
        <f>D13</f>
        <v>37508.29</v>
      </c>
      <c r="E14" s="30">
        <f>E13</f>
        <v>43391.729999999981</v>
      </c>
      <c r="F14" s="30">
        <f>F13</f>
        <v>-5883.4399999999805</v>
      </c>
      <c r="G14" s="30">
        <f>SUM(ТБОПОСТ)</f>
        <v>43391.729999999981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1914.46</v>
      </c>
      <c r="D16" s="24">
        <v>183277.74000000005</v>
      </c>
      <c r="E16" s="24">
        <v>211976.55000000008</v>
      </c>
      <c r="F16" s="25">
        <f t="shared" ref="F16:F25" si="0">D16-E16</f>
        <v>-28698.810000000027</v>
      </c>
      <c r="G16" s="26">
        <f t="shared" ref="G16:G25" si="1">E16</f>
        <v>211976.55000000008</v>
      </c>
    </row>
    <row r="17" spans="1:7" x14ac:dyDescent="0.2">
      <c r="A17" s="34"/>
      <c r="B17" s="35" t="s">
        <v>20</v>
      </c>
      <c r="C17" s="23">
        <v>25.1</v>
      </c>
      <c r="D17" s="24">
        <v>28860.37</v>
      </c>
      <c r="E17" s="24">
        <v>32245.18</v>
      </c>
      <c r="F17" s="25">
        <f t="shared" si="0"/>
        <v>-3384.8100000000013</v>
      </c>
      <c r="G17" s="26">
        <f t="shared" si="1"/>
        <v>32245.18</v>
      </c>
    </row>
    <row r="18" spans="1:7" x14ac:dyDescent="0.2">
      <c r="A18" s="34"/>
      <c r="B18" s="35" t="s">
        <v>21</v>
      </c>
      <c r="C18" s="23">
        <v>17.260000000000002</v>
      </c>
      <c r="D18" s="24">
        <v>19778.02</v>
      </c>
      <c r="E18" s="24">
        <v>22056.570000000007</v>
      </c>
      <c r="F18" s="25">
        <f t="shared" si="0"/>
        <v>-2278.5500000000065</v>
      </c>
      <c r="G18" s="26">
        <f t="shared" si="1"/>
        <v>22056.570000000007</v>
      </c>
    </row>
    <row r="19" spans="1:7" x14ac:dyDescent="0.2">
      <c r="A19" s="34"/>
      <c r="B19" s="35" t="s">
        <v>22</v>
      </c>
      <c r="C19" s="23">
        <v>4.2300000000000004</v>
      </c>
      <c r="D19" s="24">
        <v>38083.189999999995</v>
      </c>
      <c r="E19" s="24">
        <v>44660.3</v>
      </c>
      <c r="F19" s="25">
        <f t="shared" si="0"/>
        <v>-6577.1100000000079</v>
      </c>
      <c r="G19" s="26">
        <f t="shared" si="1"/>
        <v>44660.3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269999.32</v>
      </c>
      <c r="E26" s="30">
        <f>SUM(E16:E25)</f>
        <v>310938.60000000003</v>
      </c>
      <c r="F26" s="30">
        <f>SUM(F16:F25)</f>
        <v>-40939.280000000042</v>
      </c>
      <c r="G26" s="30">
        <f>SUM(G16:G25)</f>
        <v>310938.60000000003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2.98</v>
      </c>
      <c r="D28" s="24">
        <v>11284.64</v>
      </c>
      <c r="E28" s="24">
        <v>13216.56</v>
      </c>
      <c r="F28" s="25">
        <f>D28-E28</f>
        <v>-1931.92</v>
      </c>
      <c r="G28" s="26">
        <f t="shared" ref="G28:G37" si="2">E28</f>
        <v>13216.56</v>
      </c>
    </row>
    <row r="29" spans="1:7" x14ac:dyDescent="0.2">
      <c r="A29" s="34"/>
      <c r="B29" s="35" t="s">
        <v>25</v>
      </c>
      <c r="C29" s="23">
        <v>0</v>
      </c>
      <c r="D29" s="24">
        <v>3840</v>
      </c>
      <c r="E29" s="24">
        <v>4509.05</v>
      </c>
      <c r="F29" s="25">
        <f>D29-E29</f>
        <v>-669.05000000000018</v>
      </c>
      <c r="G29" s="26">
        <f t="shared" si="2"/>
        <v>4509.05</v>
      </c>
    </row>
    <row r="30" spans="1:7" x14ac:dyDescent="0.2">
      <c r="A30" s="34"/>
      <c r="B30" s="35" t="s">
        <v>26</v>
      </c>
      <c r="C30" s="23">
        <v>6.64</v>
      </c>
      <c r="D30" s="24">
        <v>836.64</v>
      </c>
      <c r="E30" s="24">
        <v>606.02999999999975</v>
      </c>
      <c r="F30" s="25">
        <f t="shared" ref="F30:F37" si="3">D30-E30</f>
        <v>230.61000000000024</v>
      </c>
      <c r="G30" s="26">
        <f t="shared" si="2"/>
        <v>606.02999999999975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15961.279999999999</v>
      </c>
      <c r="E38" s="30">
        <f>SUM(E28:E37)</f>
        <v>18331.64</v>
      </c>
      <c r="F38" s="30">
        <f>SUM(F28:F37)</f>
        <v>-2370.36</v>
      </c>
      <c r="G38" s="30">
        <f>SUM(G28:G37)</f>
        <v>18331.64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7789.949999999998</v>
      </c>
      <c r="E40" s="24">
        <v>9291.2600000000039</v>
      </c>
      <c r="F40" s="25">
        <f>ЗАТРАЧЕНОТ-ОПАЛЧЕНОТ</f>
        <v>-1501.3100000000059</v>
      </c>
      <c r="G40" s="45">
        <v>3754.52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7789.949999999998</v>
      </c>
      <c r="E42" s="30">
        <f>E41+E40</f>
        <v>9291.2600000000039</v>
      </c>
      <c r="F42" s="30">
        <f>F41+F40</f>
        <v>-1501.3100000000059</v>
      </c>
      <c r="G42" s="30">
        <f>КПЕРЕЧИСТ+КПЕРЕЧИСК</f>
        <v>3754.52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331258.83999999997</v>
      </c>
      <c r="E44" s="30">
        <f>E42+E38+E26+E14</f>
        <v>381953.23000000004</v>
      </c>
      <c r="F44" s="30">
        <f>F42+F38+F26+F14</f>
        <v>-50694.390000000029</v>
      </c>
      <c r="G44" s="30">
        <f>G42+G38+G26+G14</f>
        <v>376416.49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115053.13000000003</v>
      </c>
      <c r="E46" s="10" t="s">
        <v>8</v>
      </c>
      <c r="F46" s="11"/>
      <c r="G46" s="9">
        <v>115053.13000000003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9291.2599999999966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3754.52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3754.52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35965.83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0</v>
      </c>
      <c r="E63" s="69"/>
    </row>
    <row r="64" spans="1:7" s="63" customFormat="1" x14ac:dyDescent="0.2">
      <c r="A64" s="65" t="s">
        <v>42</v>
      </c>
      <c r="B64" s="65"/>
      <c r="D64" s="68">
        <v>51639.67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35965.83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Кирова д. 30 а</vt:lpstr>
      <vt:lpstr>'ул Кирова д. 30 а'!АДРЕС</vt:lpstr>
      <vt:lpstr>'ул Кирова д. 30 а'!ВХДОЛГ</vt:lpstr>
      <vt:lpstr>'ул Кирова д. 30 а'!ВХСАЛЬДО</vt:lpstr>
      <vt:lpstr>'ул Кирова д. 30 а'!ДОГОВОР</vt:lpstr>
      <vt:lpstr>'ул Кирова д. 30 а'!ДОЛГ</vt:lpstr>
      <vt:lpstr>'ул Кирова д. 30 а'!ЗАТРАЧЕНОК</vt:lpstr>
      <vt:lpstr>'ул Кирова д. 30 а'!ЗАТРАЧЕНОТ</vt:lpstr>
      <vt:lpstr>'ул Кирова д. 30 а'!ЗАТРЕМ</vt:lpstr>
      <vt:lpstr>'ул Кирова д. 30 а'!ИСХДОЛГ</vt:lpstr>
      <vt:lpstr>'ул Кирова д. 30 а'!ИСХСАЛЬДО</vt:lpstr>
      <vt:lpstr>'ул Кирова д. 30 а'!КАП</vt:lpstr>
      <vt:lpstr>'ул Кирова д. 30 а'!КПЕРЕЧИСК</vt:lpstr>
      <vt:lpstr>'ул Кирова д. 30 а'!КПЕРЕЧИСТ</vt:lpstr>
      <vt:lpstr>'ул Кирова д. 30 а'!НАЧРЕМ</vt:lpstr>
      <vt:lpstr>'ул Кирова д. 30 а'!НЕЖНАЧРЕМ</vt:lpstr>
      <vt:lpstr>'ул Кирова д. 30 а'!ОПАЛЧЕНОТ</vt:lpstr>
      <vt:lpstr>'ул Кирова д. 30 а'!ОПЛАЧЕНОК</vt:lpstr>
      <vt:lpstr>'ул Кирова д. 30 а'!ОСТ</vt:lpstr>
      <vt:lpstr>'ул Кирова д. 30 а'!ПЛОЩАДЬ</vt:lpstr>
      <vt:lpstr>'ул Кирова д. 30 а'!РАЗМЕРПЛАТЫ</vt:lpstr>
      <vt:lpstr>'ул Кирова д. 30 а'!ТАРОТОП</vt:lpstr>
      <vt:lpstr>'ул Кирова д. 30 а'!ТАРХВС</vt:lpstr>
      <vt:lpstr>'ул Кирова д. 30 а'!ТБО</vt:lpstr>
      <vt:lpstr>'ул Кирова д. 30 а'!ТБОНАЧ</vt:lpstr>
      <vt:lpstr>'ул Кирова д. 30 а'!ТБОНЕД</vt:lpstr>
      <vt:lpstr>'ул Кирова д. 30 а'!ТБООПЛ</vt:lpstr>
      <vt:lpstr>'ул Кирова д. 30 а'!ТБОПОСТ</vt:lpstr>
      <vt:lpstr>'ул Кирова д. 30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2018-04-02T07:04:45Z</dcterms:created>
  <dcterms:modified xsi:type="dcterms:W3CDTF">2018-04-02T07:04:46Z</dcterms:modified>
</cp:coreProperties>
</file>